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155" windowHeight="8895" activeTab="1"/>
  </bookViews>
  <sheets>
    <sheet name="DATA" sheetId="1" r:id="rId1"/>
    <sheet name="Weekly Report" sheetId="2" r:id="rId2"/>
    <sheet name="Graphs" sheetId="3" state="hidden" r:id="rId3"/>
    <sheet name="Sheet1" sheetId="4" state="hidden" r:id="rId4"/>
  </sheets>
  <definedNames>
    <definedName name="m">Graphs!$B$2:$B$12</definedName>
    <definedName name="metrics">Graphs!$B$12:$B$17</definedName>
    <definedName name="Metricslist">Graphs!$B$2:$B$11</definedName>
  </definedNames>
  <calcPr calcId="145621"/>
</workbook>
</file>

<file path=xl/calcChain.xml><?xml version="1.0" encoding="utf-8"?>
<calcChain xmlns="http://schemas.openxmlformats.org/spreadsheetml/2006/main">
  <c r="J12" i="2" l="1"/>
  <c r="J11" i="2"/>
  <c r="J10" i="2"/>
  <c r="J9" i="2"/>
  <c r="J8" i="2"/>
  <c r="J7" i="2"/>
  <c r="J6" i="2"/>
  <c r="J5" i="2"/>
  <c r="J4" i="2"/>
  <c r="J3" i="2"/>
  <c r="B12" i="2"/>
  <c r="E11" i="3" s="1"/>
  <c r="L12" i="2"/>
  <c r="I12" i="2"/>
  <c r="H12" i="2"/>
  <c r="G12" i="2"/>
  <c r="D12" i="2"/>
  <c r="C12" i="2"/>
  <c r="E12" i="2" s="1"/>
  <c r="C12" i="3"/>
  <c r="M12" i="2" l="1"/>
  <c r="F12" i="2"/>
  <c r="K12" i="2"/>
  <c r="G1" i="3" l="1"/>
  <c r="F1" i="3"/>
  <c r="C3" i="3"/>
  <c r="C4" i="3" s="1"/>
  <c r="C5" i="3" s="1"/>
  <c r="C6" i="3" s="1"/>
  <c r="C7" i="3" s="1"/>
  <c r="C8" i="3" s="1"/>
  <c r="C9" i="3" s="1"/>
  <c r="C10" i="3" s="1"/>
  <c r="C11" i="3" s="1"/>
  <c r="C2" i="3"/>
  <c r="D7" i="2" l="1"/>
  <c r="L3" i="2" l="1"/>
  <c r="L11" i="2" l="1"/>
  <c r="I11" i="2"/>
  <c r="H11" i="2"/>
  <c r="G11" i="2"/>
  <c r="D11" i="2"/>
  <c r="C11" i="2"/>
  <c r="B11" i="2"/>
  <c r="E10" i="3" s="1"/>
  <c r="L10" i="2"/>
  <c r="I10" i="2"/>
  <c r="H10" i="2"/>
  <c r="G10" i="2"/>
  <c r="D10" i="2"/>
  <c r="C10" i="2"/>
  <c r="B10" i="2"/>
  <c r="E9" i="3" s="1"/>
  <c r="L9" i="2"/>
  <c r="I9" i="2"/>
  <c r="H9" i="2"/>
  <c r="G9" i="2"/>
  <c r="D9" i="2"/>
  <c r="C9" i="2"/>
  <c r="B9" i="2"/>
  <c r="E8" i="3" s="1"/>
  <c r="L8" i="2"/>
  <c r="I8" i="2"/>
  <c r="H8" i="2"/>
  <c r="G8" i="2"/>
  <c r="D8" i="2"/>
  <c r="C8" i="2"/>
  <c r="B8" i="2"/>
  <c r="E7" i="3" s="1"/>
  <c r="L7" i="2"/>
  <c r="I7" i="2"/>
  <c r="H7" i="2"/>
  <c r="G7" i="2"/>
  <c r="C7" i="2"/>
  <c r="B7" i="2"/>
  <c r="E6" i="3" s="1"/>
  <c r="L6" i="2"/>
  <c r="I6" i="2"/>
  <c r="H6" i="2"/>
  <c r="G6" i="2"/>
  <c r="D6" i="2"/>
  <c r="C6" i="2"/>
  <c r="B6" i="2"/>
  <c r="E5" i="3" s="1"/>
  <c r="L5" i="2"/>
  <c r="I5" i="2"/>
  <c r="H5" i="2"/>
  <c r="G5" i="2"/>
  <c r="D5" i="2"/>
  <c r="C5" i="2"/>
  <c r="B5" i="2"/>
  <c r="E4" i="3" s="1"/>
  <c r="L4" i="2"/>
  <c r="I4" i="2"/>
  <c r="H4" i="2"/>
  <c r="G4" i="2"/>
  <c r="D4" i="2"/>
  <c r="C4" i="2"/>
  <c r="B4" i="2"/>
  <c r="E3" i="3" s="1"/>
  <c r="I3" i="2"/>
  <c r="K3" i="2" s="1"/>
  <c r="H3" i="2"/>
  <c r="G3" i="2"/>
  <c r="D3" i="2"/>
  <c r="C3" i="2"/>
  <c r="B3" i="2"/>
  <c r="L2" i="2"/>
  <c r="I2" i="2"/>
  <c r="H2" i="2"/>
  <c r="G2" i="2"/>
  <c r="D2" i="2"/>
  <c r="C2" i="2"/>
  <c r="B2" i="2"/>
  <c r="G4" i="3" l="1"/>
  <c r="G7" i="3"/>
  <c r="G3" i="3"/>
  <c r="G10" i="3"/>
  <c r="G6" i="3"/>
  <c r="F9" i="3"/>
  <c r="G9" i="3"/>
  <c r="G11" i="3"/>
  <c r="G5" i="3"/>
  <c r="G8" i="3"/>
  <c r="K8" i="2"/>
  <c r="K5" i="2"/>
  <c r="K4" i="2"/>
  <c r="K7" i="2"/>
  <c r="K11" i="2"/>
  <c r="K10" i="2"/>
  <c r="K6" i="2"/>
  <c r="K9" i="2"/>
  <c r="E2" i="3"/>
  <c r="F11" i="2"/>
  <c r="F10" i="2"/>
  <c r="F9" i="2"/>
  <c r="F8" i="2"/>
  <c r="F7" i="2"/>
  <c r="F6" i="2"/>
  <c r="F5" i="2"/>
  <c r="F4" i="2"/>
  <c r="F3" i="2"/>
  <c r="E6" i="2"/>
  <c r="M7" i="2"/>
  <c r="E10" i="2"/>
  <c r="M11" i="2"/>
  <c r="F10" i="3" s="1"/>
  <c r="E7" i="2"/>
  <c r="E11" i="2"/>
  <c r="E4" i="2"/>
  <c r="E5" i="2"/>
  <c r="M5" i="2"/>
  <c r="E8" i="2"/>
  <c r="E9" i="2"/>
  <c r="M9" i="2"/>
  <c r="M6" i="2"/>
  <c r="F5" i="3" s="1"/>
  <c r="M10" i="2"/>
  <c r="M4" i="2"/>
  <c r="M8" i="2"/>
  <c r="F7" i="3" s="1"/>
  <c r="M3" i="2"/>
  <c r="E3" i="2"/>
  <c r="F4" i="3" l="1"/>
  <c r="G2" i="3"/>
  <c r="F2" i="3"/>
  <c r="F11" i="3"/>
  <c r="F6" i="3"/>
  <c r="F3" i="3"/>
  <c r="F8" i="3"/>
</calcChain>
</file>

<file path=xl/sharedStrings.xml><?xml version="1.0" encoding="utf-8"?>
<sst xmlns="http://schemas.openxmlformats.org/spreadsheetml/2006/main" count="26" uniqueCount="12">
  <si>
    <t>Week</t>
  </si>
  <si>
    <t>Clicks</t>
  </si>
  <si>
    <t>Impressions</t>
  </si>
  <si>
    <t>Cost</t>
  </si>
  <si>
    <t>Avg. position</t>
  </si>
  <si>
    <t>Conv. (1-per-click)</t>
  </si>
  <si>
    <t>Total conv. value</t>
  </si>
  <si>
    <t>CTR</t>
  </si>
  <si>
    <t>CPA</t>
  </si>
  <si>
    <t>ROAS</t>
  </si>
  <si>
    <t>CPC</t>
  </si>
  <si>
    <t>AOV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</si>
</sst>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EA8A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868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14" fontId="0" fillId="0" borderId="0" xfId="0" applyNumberFormat="1"/>
    <xf numFmtId="4" fontId="0" fillId="0" borderId="0" xfId="0" applyNumberFormat="1"/>
    <xf numFmtId="44" fontId="0" fillId="0" borderId="0" xfId="1" applyFont="1"/>
    <xf numFmtId="0" fontId="0" fillId="0" borderId="0" xfId="0" applyProtection="1"/>
    <xf numFmtId="14" fontId="0" fillId="0" borderId="0" xfId="0" applyNumberFormat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164" fontId="0" fillId="0" borderId="12" xfId="2" applyNumberFormat="1" applyFon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5" fontId="0" fillId="0" borderId="12" xfId="1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2" applyNumberFormat="1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5" fontId="0" fillId="0" borderId="0" xfId="1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4" fontId="0" fillId="0" borderId="16" xfId="2" applyNumberFormat="1" applyFon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</xf>
    <xf numFmtId="5" fontId="0" fillId="0" borderId="16" xfId="1" applyNumberFormat="1" applyFont="1" applyBorder="1" applyAlignment="1" applyProtection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 applyProtection="1">
      <alignment horizontal="center"/>
    </xf>
    <xf numFmtId="0" fontId="16" fillId="33" borderId="12" xfId="0" applyFont="1" applyFill="1" applyBorder="1" applyAlignment="1" applyProtection="1">
      <alignment horizontal="center"/>
    </xf>
    <xf numFmtId="0" fontId="16" fillId="33" borderId="13" xfId="0" applyFont="1" applyFill="1" applyBorder="1" applyAlignment="1" applyProtection="1">
      <alignment horizontal="center"/>
    </xf>
    <xf numFmtId="0" fontId="16" fillId="0" borderId="0" xfId="0" applyFont="1" applyProtection="1"/>
    <xf numFmtId="167" fontId="0" fillId="0" borderId="12" xfId="2" applyNumberFormat="1" applyFont="1" applyBorder="1" applyAlignment="1" applyProtection="1">
      <alignment horizontal="center"/>
    </xf>
    <xf numFmtId="167" fontId="0" fillId="0" borderId="0" xfId="2" applyNumberFormat="1" applyFont="1" applyBorder="1" applyAlignment="1" applyProtection="1">
      <alignment horizontal="center"/>
    </xf>
    <xf numFmtId="167" fontId="0" fillId="0" borderId="16" xfId="2" applyNumberFormat="1" applyFont="1" applyBorder="1" applyAlignment="1" applyProtection="1">
      <alignment horizontal="center"/>
    </xf>
    <xf numFmtId="0" fontId="0" fillId="36" borderId="10" xfId="0" applyFill="1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16" fillId="0" borderId="11" xfId="0" applyNumberFormat="1" applyFont="1" applyBorder="1" applyAlignment="1" applyProtection="1">
      <alignment horizontal="center"/>
    </xf>
    <xf numFmtId="14" fontId="0" fillId="35" borderId="17" xfId="0" applyNumberFormat="1" applyFill="1" applyBorder="1" applyAlignment="1" applyProtection="1">
      <alignment horizontal="center"/>
    </xf>
    <xf numFmtId="2" fontId="0" fillId="0" borderId="18" xfId="0" applyNumberFormat="1" applyBorder="1" applyAlignment="1" applyProtection="1">
      <alignment horizontal="center"/>
    </xf>
    <xf numFmtId="2" fontId="0" fillId="0" borderId="19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4D868E"/>
      <color rgb="FF7EA8AD"/>
      <color rgb="FFFFCC00"/>
      <color rgb="FF28464A"/>
      <color rgb="FF054B50"/>
      <color rgb="FFDD31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8840769903761"/>
          <c:y val="0.13936351706036745"/>
          <c:w val="0.67152318460192473"/>
          <c:h val="0.54104877515310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CC00"/>
              </a:solidFill>
            </a:ln>
          </c:spPr>
          <c:marker>
            <c:symbol val="none"/>
          </c:marker>
          <c:cat>
            <c:numRef>
              <c:f>Graphs!$E$2:$E$11</c:f>
              <c:numCache>
                <c:formatCode>m/d/yyyy</c:formatCode>
                <c:ptCount val="10"/>
                <c:pt idx="0">
                  <c:v>41393</c:v>
                </c:pt>
                <c:pt idx="1">
                  <c:v>41400</c:v>
                </c:pt>
                <c:pt idx="2">
                  <c:v>41407</c:v>
                </c:pt>
                <c:pt idx="3">
                  <c:v>41414</c:v>
                </c:pt>
                <c:pt idx="4">
                  <c:v>41421</c:v>
                </c:pt>
                <c:pt idx="5">
                  <c:v>41428</c:v>
                </c:pt>
                <c:pt idx="6">
                  <c:v>41435</c:v>
                </c:pt>
                <c:pt idx="7">
                  <c:v>41442</c:v>
                </c:pt>
                <c:pt idx="8">
                  <c:v>41449</c:v>
                </c:pt>
                <c:pt idx="9">
                  <c:v>41470</c:v>
                </c:pt>
              </c:numCache>
            </c:numRef>
          </c:cat>
          <c:val>
            <c:numRef>
              <c:f>Graphs!$F$2:$F$11</c:f>
              <c:numCache>
                <c:formatCode>General</c:formatCode>
                <c:ptCount val="10"/>
                <c:pt idx="0">
                  <c:v>172.48750000000001</c:v>
                </c:pt>
                <c:pt idx="1">
                  <c:v>362.45499999999998</c:v>
                </c:pt>
                <c:pt idx="2">
                  <c:v>223.69000000000003</c:v>
                </c:pt>
                <c:pt idx="3">
                  <c:v>85.462000000000003</c:v>
                </c:pt>
                <c:pt idx="4">
                  <c:v>0</c:v>
                </c:pt>
                <c:pt idx="5">
                  <c:v>63.564999999999998</c:v>
                </c:pt>
                <c:pt idx="6">
                  <c:v>585.44000000000005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25440"/>
        <c:axId val="168927232"/>
      </c:lineChart>
      <c:lineChart>
        <c:grouping val="standard"/>
        <c:varyColors val="0"/>
        <c:ser>
          <c:idx val="1"/>
          <c:order val="1"/>
          <c:spPr>
            <a:ln>
              <a:solidFill>
                <a:srgbClr val="7EA8AD"/>
              </a:solidFill>
            </a:ln>
          </c:spPr>
          <c:marker>
            <c:symbol val="none"/>
          </c:marker>
          <c:cat>
            <c:numRef>
              <c:f>Graphs!$E$2:$E$11</c:f>
              <c:numCache>
                <c:formatCode>m/d/yyyy</c:formatCode>
                <c:ptCount val="10"/>
                <c:pt idx="0">
                  <c:v>41393</c:v>
                </c:pt>
                <c:pt idx="1">
                  <c:v>41400</c:v>
                </c:pt>
                <c:pt idx="2">
                  <c:v>41407</c:v>
                </c:pt>
                <c:pt idx="3">
                  <c:v>41414</c:v>
                </c:pt>
                <c:pt idx="4">
                  <c:v>41421</c:v>
                </c:pt>
                <c:pt idx="5">
                  <c:v>41428</c:v>
                </c:pt>
                <c:pt idx="6">
                  <c:v>41435</c:v>
                </c:pt>
                <c:pt idx="7">
                  <c:v>41442</c:v>
                </c:pt>
                <c:pt idx="8">
                  <c:v>41449</c:v>
                </c:pt>
                <c:pt idx="9">
                  <c:v>41470</c:v>
                </c:pt>
              </c:numCache>
            </c:numRef>
          </c:cat>
          <c:val>
            <c:numRef>
              <c:f>Graphs!$G$2:$G$11</c:f>
              <c:numCache>
                <c:formatCode>General</c:formatCode>
                <c:ptCount val="10"/>
                <c:pt idx="0">
                  <c:v>689.95</c:v>
                </c:pt>
                <c:pt idx="1">
                  <c:v>724.91</c:v>
                </c:pt>
                <c:pt idx="2">
                  <c:v>671.07</c:v>
                </c:pt>
                <c:pt idx="3">
                  <c:v>427.31</c:v>
                </c:pt>
                <c:pt idx="4">
                  <c:v>412.23</c:v>
                </c:pt>
                <c:pt idx="5">
                  <c:v>508.52</c:v>
                </c:pt>
                <c:pt idx="6">
                  <c:v>585.44000000000005</c:v>
                </c:pt>
                <c:pt idx="7">
                  <c:v>827.7</c:v>
                </c:pt>
                <c:pt idx="8">
                  <c:v>268.01</c:v>
                </c:pt>
                <c:pt idx="9">
                  <c:v>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30304"/>
        <c:axId val="168928768"/>
      </c:lineChart>
      <c:dateAx>
        <c:axId val="168925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8927232"/>
        <c:crosses val="autoZero"/>
        <c:auto val="1"/>
        <c:lblOffset val="100"/>
        <c:baseTimeUnit val="days"/>
      </c:dateAx>
      <c:valAx>
        <c:axId val="16892723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68925440"/>
        <c:crosses val="autoZero"/>
        <c:crossBetween val="between"/>
      </c:valAx>
      <c:valAx>
        <c:axId val="1689287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8930304"/>
        <c:crosses val="max"/>
        <c:crossBetween val="between"/>
      </c:valAx>
      <c:dateAx>
        <c:axId val="168930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928768"/>
        <c:crosses val="autoZero"/>
        <c:auto val="1"/>
        <c:lblOffset val="100"/>
        <c:baseTimeUnit val="days"/>
      </c:dateAx>
    </c:plotArea>
    <c:plotVisOnly val="1"/>
    <c:dispBlanksAs val="gap"/>
    <c:showDLblsOverMax val="0"/>
  </c:chart>
  <c:spPr>
    <a:ln w="22225" cmpd="sng">
      <a:solidFill>
        <a:schemeClr val="tx1"/>
      </a:solidFill>
    </a:ln>
    <a:effectLst>
      <a:outerShdw blurRad="558800" dist="508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503238</xdr:colOff>
      <xdr:row>12</xdr:row>
      <xdr:rowOff>114301</xdr:rowOff>
    </xdr:from>
    <xdr:to>
      <xdr:col>13</xdr:col>
      <xdr:colOff>423557</xdr:colOff>
      <xdr:row>28</xdr:row>
      <xdr:rowOff>55906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1788" y="2428876"/>
          <a:ext cx="5063819" cy="3018180"/>
        </a:xfrm>
        <a:prstGeom prst="rect">
          <a:avLst/>
        </a:prstGeom>
      </xdr:spPr>
    </xdr:pic>
    <xdr:clientData/>
  </xdr:twoCellAnchor>
  <xdr:twoCellAnchor>
    <xdr:from>
      <xdr:col>2</xdr:col>
      <xdr:colOff>142874</xdr:colOff>
      <xdr:row>13</xdr:row>
      <xdr:rowOff>0</xdr:rowOff>
    </xdr:from>
    <xdr:to>
      <xdr:col>8</xdr:col>
      <xdr:colOff>781048</xdr:colOff>
      <xdr:row>28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152400</xdr:rowOff>
    </xdr:from>
    <xdr:to>
      <xdr:col>17</xdr:col>
      <xdr:colOff>142875</xdr:colOff>
      <xdr:row>18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"/>
          <a:ext cx="1050607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workbookViewId="0">
      <selection sqref="A1:G1"/>
    </sheetView>
  </sheetViews>
  <sheetFormatPr defaultColWidth="0" defaultRowHeight="15" zeroHeight="1" x14ac:dyDescent="0.25"/>
  <cols>
    <col min="1" max="1" width="31.85546875" customWidth="1"/>
    <col min="2" max="2" width="15.7109375" customWidth="1"/>
    <col min="3" max="3" width="17.5703125" customWidth="1"/>
    <col min="4" max="4" width="14.140625" customWidth="1"/>
    <col min="5" max="5" width="23.7109375" customWidth="1"/>
    <col min="6" max="6" width="22.5703125" customWidth="1"/>
    <col min="7" max="7" width="31.85546875" customWidth="1"/>
    <col min="8" max="16384" width="9.140625" hidden="1"/>
  </cols>
  <sheetData>
    <row r="1" spans="1:7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</row>
    <row r="2" spans="1:7" x14ac:dyDescent="0.25">
      <c r="A2" s="30">
        <v>41393</v>
      </c>
      <c r="B2" s="31">
        <v>1389</v>
      </c>
      <c r="C2" s="31">
        <v>111872</v>
      </c>
      <c r="D2" s="31">
        <v>689.95</v>
      </c>
      <c r="E2" s="31">
        <v>0.7</v>
      </c>
      <c r="F2" s="31">
        <v>4</v>
      </c>
      <c r="G2" s="31">
        <v>180</v>
      </c>
    </row>
    <row r="3" spans="1:7" x14ac:dyDescent="0.25">
      <c r="A3" s="30">
        <v>41400</v>
      </c>
      <c r="B3" s="31">
        <v>1663</v>
      </c>
      <c r="C3" s="31">
        <v>148033</v>
      </c>
      <c r="D3" s="31">
        <v>724.91</v>
      </c>
      <c r="E3" s="31">
        <v>0.8</v>
      </c>
      <c r="F3" s="31">
        <v>2</v>
      </c>
      <c r="G3" s="31">
        <v>90</v>
      </c>
    </row>
    <row r="4" spans="1:7" x14ac:dyDescent="0.25">
      <c r="A4" s="30">
        <v>41407</v>
      </c>
      <c r="B4" s="31">
        <v>1575</v>
      </c>
      <c r="C4" s="31">
        <v>146385</v>
      </c>
      <c r="D4" s="31">
        <v>671.07</v>
      </c>
      <c r="E4" s="31">
        <v>1.1000000000000001</v>
      </c>
      <c r="F4" s="31">
        <v>3</v>
      </c>
      <c r="G4" s="31">
        <v>149</v>
      </c>
    </row>
    <row r="5" spans="1:7" x14ac:dyDescent="0.25">
      <c r="A5" s="30">
        <v>41414</v>
      </c>
      <c r="B5" s="31">
        <v>846</v>
      </c>
      <c r="C5" s="31">
        <v>69952</v>
      </c>
      <c r="D5" s="31">
        <v>427.31</v>
      </c>
      <c r="E5" s="31">
        <v>1</v>
      </c>
      <c r="F5" s="31">
        <v>5</v>
      </c>
      <c r="G5" s="31">
        <v>270</v>
      </c>
    </row>
    <row r="6" spans="1:7" x14ac:dyDescent="0.25">
      <c r="A6" s="30">
        <v>41421</v>
      </c>
      <c r="B6" s="31">
        <v>616</v>
      </c>
      <c r="C6" s="31">
        <v>131772</v>
      </c>
      <c r="D6" s="31">
        <v>412.23</v>
      </c>
      <c r="E6" s="31">
        <v>2</v>
      </c>
      <c r="F6" s="31">
        <v>0</v>
      </c>
      <c r="G6" s="31">
        <v>0</v>
      </c>
    </row>
    <row r="7" spans="1:7" x14ac:dyDescent="0.25">
      <c r="A7" s="30">
        <v>41428</v>
      </c>
      <c r="B7" s="31">
        <v>719</v>
      </c>
      <c r="C7" s="31">
        <v>159388</v>
      </c>
      <c r="D7" s="31">
        <v>508.52</v>
      </c>
      <c r="E7" s="31">
        <v>2</v>
      </c>
      <c r="F7" s="31">
        <v>8</v>
      </c>
      <c r="G7" s="31">
        <v>339.95</v>
      </c>
    </row>
    <row r="8" spans="1:7" x14ac:dyDescent="0.25">
      <c r="A8" s="30">
        <v>41435</v>
      </c>
      <c r="B8" s="31">
        <v>776</v>
      </c>
      <c r="C8" s="31">
        <v>136017</v>
      </c>
      <c r="D8" s="31">
        <v>585.44000000000005</v>
      </c>
      <c r="E8" s="31">
        <v>1.9</v>
      </c>
      <c r="F8" s="31">
        <v>1</v>
      </c>
      <c r="G8" s="31">
        <v>45</v>
      </c>
    </row>
    <row r="9" spans="1:7" x14ac:dyDescent="0.25">
      <c r="A9" s="30">
        <v>41442</v>
      </c>
      <c r="B9" s="31">
        <v>1163</v>
      </c>
      <c r="C9" s="31">
        <v>201088</v>
      </c>
      <c r="D9" s="31">
        <v>827.7</v>
      </c>
      <c r="E9" s="31">
        <v>2.1</v>
      </c>
      <c r="F9" s="31">
        <v>0</v>
      </c>
      <c r="G9" s="31">
        <v>0</v>
      </c>
    </row>
    <row r="10" spans="1:7" x14ac:dyDescent="0.25">
      <c r="A10" s="30">
        <v>41449</v>
      </c>
      <c r="B10" s="31">
        <v>349</v>
      </c>
      <c r="C10" s="31">
        <v>47939</v>
      </c>
      <c r="D10" s="31">
        <v>268.01</v>
      </c>
      <c r="E10" s="31">
        <v>1.7</v>
      </c>
      <c r="F10" s="31">
        <v>0</v>
      </c>
      <c r="G10" s="31">
        <v>0</v>
      </c>
    </row>
    <row r="11" spans="1:7" x14ac:dyDescent="0.25">
      <c r="A11" s="30">
        <v>41456</v>
      </c>
      <c r="B11" s="31">
        <v>570</v>
      </c>
      <c r="C11" s="31">
        <v>95336</v>
      </c>
      <c r="D11" s="31">
        <v>386</v>
      </c>
      <c r="E11" s="31">
        <v>1.9</v>
      </c>
      <c r="F11" s="31">
        <v>0</v>
      </c>
      <c r="G11" s="31">
        <v>0</v>
      </c>
    </row>
    <row r="12" spans="1:7" x14ac:dyDescent="0.25">
      <c r="A12" s="30">
        <v>41463</v>
      </c>
      <c r="B12" s="31">
        <v>1336</v>
      </c>
      <c r="C12" s="31">
        <v>224597</v>
      </c>
      <c r="D12" s="31">
        <v>910.38</v>
      </c>
      <c r="E12" s="31">
        <v>1.8</v>
      </c>
      <c r="F12" s="31">
        <v>8</v>
      </c>
      <c r="G12" s="31">
        <v>465</v>
      </c>
    </row>
    <row r="13" spans="1:7" x14ac:dyDescent="0.25">
      <c r="A13" s="30">
        <v>41470</v>
      </c>
      <c r="B13" s="31">
        <v>1267</v>
      </c>
      <c r="C13" s="31">
        <v>230712</v>
      </c>
      <c r="D13" s="31">
        <v>934</v>
      </c>
      <c r="E13" s="31">
        <v>1.7</v>
      </c>
      <c r="F13" s="31">
        <v>7</v>
      </c>
      <c r="G13" s="31">
        <v>717</v>
      </c>
    </row>
    <row r="14" spans="1:7" hidden="1" x14ac:dyDescent="0.25"/>
    <row r="15" spans="1:7" hidden="1" x14ac:dyDescent="0.25"/>
    <row r="16" spans="1:7" hidden="1" x14ac:dyDescent="0.25">
      <c r="D16" s="2"/>
      <c r="G16" s="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16"/>
  <sheetViews>
    <sheetView showGridLines="0" tabSelected="1" workbookViewId="0">
      <selection activeCell="B15" sqref="B15"/>
    </sheetView>
  </sheetViews>
  <sheetFormatPr defaultRowHeight="15" x14ac:dyDescent="0.25"/>
  <cols>
    <col min="1" max="1" width="3.7109375" style="4" customWidth="1"/>
    <col min="2" max="2" width="19.140625" style="4" customWidth="1"/>
    <col min="3" max="3" width="12" style="4" customWidth="1"/>
    <col min="4" max="4" width="15.85546875" style="5" customWidth="1"/>
    <col min="5" max="6" width="13" style="4" customWidth="1"/>
    <col min="7" max="7" width="18.28515625" style="4" customWidth="1"/>
    <col min="8" max="8" width="16.7109375" style="4" customWidth="1"/>
    <col min="9" max="9" width="17.42578125" style="4" customWidth="1"/>
    <col min="10" max="11" width="14.28515625" style="4" customWidth="1"/>
    <col min="12" max="12" width="17.42578125" style="4" customWidth="1"/>
    <col min="13" max="13" width="13.7109375" style="4" customWidth="1"/>
    <col min="14" max="14" width="23.28515625" style="4" customWidth="1"/>
    <col min="15" max="16384" width="9.140625" style="4"/>
  </cols>
  <sheetData>
    <row r="1" spans="2:13" ht="15.75" thickBot="1" x14ac:dyDescent="0.3"/>
    <row r="2" spans="2:13" ht="15.75" thickBot="1" x14ac:dyDescent="0.3">
      <c r="B2" s="32" t="str">
        <f>DATA!A1</f>
        <v>Week</v>
      </c>
      <c r="C2" s="22" t="str">
        <f>DATA!B1</f>
        <v>Clicks</v>
      </c>
      <c r="D2" s="23" t="str">
        <f>DATA!C1</f>
        <v>Impressions</v>
      </c>
      <c r="E2" s="23" t="s">
        <v>7</v>
      </c>
      <c r="F2" s="23" t="s">
        <v>10</v>
      </c>
      <c r="G2" s="24" t="str">
        <f>DATA!D1</f>
        <v>Cost</v>
      </c>
      <c r="H2" s="23" t="str">
        <f>DATA!E1</f>
        <v>Avg. position</v>
      </c>
      <c r="I2" s="23" t="str">
        <f>DATA!F1</f>
        <v>Conv. (1-per-click)</v>
      </c>
      <c r="J2" s="23" t="s">
        <v>8</v>
      </c>
      <c r="K2" s="23" t="s">
        <v>11</v>
      </c>
      <c r="L2" s="23" t="str">
        <f>DATA!G1</f>
        <v>Total conv. value</v>
      </c>
      <c r="M2" s="24" t="s">
        <v>9</v>
      </c>
    </row>
    <row r="3" spans="2:13" x14ac:dyDescent="0.25">
      <c r="B3" s="33">
        <f>DATA!A2</f>
        <v>41393</v>
      </c>
      <c r="C3" s="6">
        <f>DATA!B2</f>
        <v>1389</v>
      </c>
      <c r="D3" s="7">
        <f>DATA!C2</f>
        <v>111872</v>
      </c>
      <c r="E3" s="8">
        <f t="shared" ref="E3:E11" si="0">C3/D3</f>
        <v>1.2415975400457666E-2</v>
      </c>
      <c r="F3" s="26">
        <f>IFERROR(G3/C3,0)</f>
        <v>0.4967242620590353</v>
      </c>
      <c r="G3" s="10">
        <f>DATA!D2</f>
        <v>689.95</v>
      </c>
      <c r="H3" s="6">
        <f>DATA!E2</f>
        <v>0.7</v>
      </c>
      <c r="I3" s="7">
        <f>DATA!F2</f>
        <v>4</v>
      </c>
      <c r="J3" s="9">
        <f>IFERROR(G3/I3,0)</f>
        <v>172.48750000000001</v>
      </c>
      <c r="K3" s="9">
        <f>IFERROR(L3/I3,0)</f>
        <v>45</v>
      </c>
      <c r="L3" s="10">
        <f>DATA!G2</f>
        <v>180</v>
      </c>
      <c r="M3" s="34">
        <f t="shared" ref="M3:M11" si="1">L3/G3</f>
        <v>0.26088847017899847</v>
      </c>
    </row>
    <row r="4" spans="2:13" x14ac:dyDescent="0.25">
      <c r="B4" s="33">
        <f>DATA!A3</f>
        <v>41400</v>
      </c>
      <c r="C4" s="11">
        <f>DATA!B3</f>
        <v>1663</v>
      </c>
      <c r="D4" s="12">
        <f>DATA!C3</f>
        <v>148033</v>
      </c>
      <c r="E4" s="13">
        <f t="shared" si="0"/>
        <v>1.1233981612208089E-2</v>
      </c>
      <c r="F4" s="27">
        <f t="shared" ref="F4:F11" si="2">IFERROR(G4/C4,0)</f>
        <v>0.43590499098015634</v>
      </c>
      <c r="G4" s="15">
        <f>DATA!D3</f>
        <v>724.91</v>
      </c>
      <c r="H4" s="11">
        <f>DATA!E3</f>
        <v>0.8</v>
      </c>
      <c r="I4" s="12">
        <f>DATA!F3</f>
        <v>2</v>
      </c>
      <c r="J4" s="14">
        <f t="shared" ref="J4:J12" si="3">IFERROR(G4/I4,0)</f>
        <v>362.45499999999998</v>
      </c>
      <c r="K4" s="14">
        <f t="shared" ref="K4:K11" si="4">IFERROR(L4/I4,0)</f>
        <v>45</v>
      </c>
      <c r="L4" s="15">
        <f>DATA!G3</f>
        <v>90</v>
      </c>
      <c r="M4" s="35">
        <f t="shared" si="1"/>
        <v>0.12415334317363536</v>
      </c>
    </row>
    <row r="5" spans="2:13" x14ac:dyDescent="0.25">
      <c r="B5" s="33">
        <f>DATA!A4</f>
        <v>41407</v>
      </c>
      <c r="C5" s="11">
        <f>DATA!B4</f>
        <v>1575</v>
      </c>
      <c r="D5" s="12">
        <f>DATA!C4</f>
        <v>146385</v>
      </c>
      <c r="E5" s="13">
        <f t="shared" si="0"/>
        <v>1.0759299108515216E-2</v>
      </c>
      <c r="F5" s="27">
        <f t="shared" si="2"/>
        <v>0.4260761904761905</v>
      </c>
      <c r="G5" s="15">
        <f>DATA!D4</f>
        <v>671.07</v>
      </c>
      <c r="H5" s="11">
        <f>DATA!E4</f>
        <v>1.1000000000000001</v>
      </c>
      <c r="I5" s="12">
        <f>DATA!F4</f>
        <v>3</v>
      </c>
      <c r="J5" s="14">
        <f t="shared" si="3"/>
        <v>223.69000000000003</v>
      </c>
      <c r="K5" s="14">
        <f t="shared" si="4"/>
        <v>49.666666666666664</v>
      </c>
      <c r="L5" s="15">
        <f>DATA!G4</f>
        <v>149</v>
      </c>
      <c r="M5" s="35">
        <f t="shared" si="1"/>
        <v>0.22203346893766671</v>
      </c>
    </row>
    <row r="6" spans="2:13" x14ac:dyDescent="0.25">
      <c r="B6" s="33">
        <f>DATA!A5</f>
        <v>41414</v>
      </c>
      <c r="C6" s="11">
        <f>DATA!B5</f>
        <v>846</v>
      </c>
      <c r="D6" s="12">
        <f>DATA!C5</f>
        <v>69952</v>
      </c>
      <c r="E6" s="13">
        <f t="shared" si="0"/>
        <v>1.2094007319304666E-2</v>
      </c>
      <c r="F6" s="27">
        <f t="shared" si="2"/>
        <v>0.5050945626477541</v>
      </c>
      <c r="G6" s="15">
        <f>DATA!D5</f>
        <v>427.31</v>
      </c>
      <c r="H6" s="11">
        <f>DATA!E5</f>
        <v>1</v>
      </c>
      <c r="I6" s="12">
        <f>DATA!F5</f>
        <v>5</v>
      </c>
      <c r="J6" s="14">
        <f t="shared" si="3"/>
        <v>85.462000000000003</v>
      </c>
      <c r="K6" s="14">
        <f t="shared" si="4"/>
        <v>54</v>
      </c>
      <c r="L6" s="15">
        <f>DATA!G5</f>
        <v>270</v>
      </c>
      <c r="M6" s="35">
        <f t="shared" si="1"/>
        <v>0.63185977393461423</v>
      </c>
    </row>
    <row r="7" spans="2:13" x14ac:dyDescent="0.25">
      <c r="B7" s="33">
        <f>DATA!A6</f>
        <v>41421</v>
      </c>
      <c r="C7" s="11">
        <f>DATA!B6</f>
        <v>616</v>
      </c>
      <c r="D7" s="12">
        <f>DATA!C6</f>
        <v>131772</v>
      </c>
      <c r="E7" s="13">
        <f t="shared" si="0"/>
        <v>4.6747412196824819E-3</v>
      </c>
      <c r="F7" s="27">
        <f t="shared" si="2"/>
        <v>0.66920454545454544</v>
      </c>
      <c r="G7" s="15">
        <f>DATA!D6</f>
        <v>412.23</v>
      </c>
      <c r="H7" s="11">
        <f>DATA!E6</f>
        <v>2</v>
      </c>
      <c r="I7" s="12">
        <f>DATA!F6</f>
        <v>0</v>
      </c>
      <c r="J7" s="14">
        <f t="shared" si="3"/>
        <v>0</v>
      </c>
      <c r="K7" s="14">
        <f t="shared" si="4"/>
        <v>0</v>
      </c>
      <c r="L7" s="15">
        <f>DATA!G6</f>
        <v>0</v>
      </c>
      <c r="M7" s="35">
        <f t="shared" si="1"/>
        <v>0</v>
      </c>
    </row>
    <row r="8" spans="2:13" x14ac:dyDescent="0.25">
      <c r="B8" s="33">
        <f>DATA!A7</f>
        <v>41428</v>
      </c>
      <c r="C8" s="11">
        <f>DATA!B7</f>
        <v>719</v>
      </c>
      <c r="D8" s="12">
        <f>DATA!C7</f>
        <v>159388</v>
      </c>
      <c r="E8" s="13">
        <f t="shared" si="0"/>
        <v>4.5110045925665669E-3</v>
      </c>
      <c r="F8" s="27">
        <f t="shared" si="2"/>
        <v>0.70726008344923508</v>
      </c>
      <c r="G8" s="15">
        <f>DATA!D7</f>
        <v>508.52</v>
      </c>
      <c r="H8" s="11">
        <f>DATA!E7</f>
        <v>2</v>
      </c>
      <c r="I8" s="12">
        <f>DATA!F7</f>
        <v>8</v>
      </c>
      <c r="J8" s="14">
        <f t="shared" si="3"/>
        <v>63.564999999999998</v>
      </c>
      <c r="K8" s="14">
        <f t="shared" si="4"/>
        <v>42.493749999999999</v>
      </c>
      <c r="L8" s="15">
        <f>DATA!G7</f>
        <v>339.95</v>
      </c>
      <c r="M8" s="35">
        <f t="shared" si="1"/>
        <v>0.66850861323055144</v>
      </c>
    </row>
    <row r="9" spans="2:13" x14ac:dyDescent="0.25">
      <c r="B9" s="33">
        <f>DATA!A8</f>
        <v>41435</v>
      </c>
      <c r="C9" s="11">
        <f>DATA!B8</f>
        <v>776</v>
      </c>
      <c r="D9" s="12">
        <f>DATA!C8</f>
        <v>136017</v>
      </c>
      <c r="E9" s="13">
        <f t="shared" si="0"/>
        <v>5.7051692067903274E-3</v>
      </c>
      <c r="F9" s="27">
        <f t="shared" si="2"/>
        <v>0.7544329896907217</v>
      </c>
      <c r="G9" s="15">
        <f>DATA!D8</f>
        <v>585.44000000000005</v>
      </c>
      <c r="H9" s="11">
        <f>DATA!E8</f>
        <v>1.9</v>
      </c>
      <c r="I9" s="12">
        <f>DATA!F8</f>
        <v>1</v>
      </c>
      <c r="J9" s="14">
        <f t="shared" si="3"/>
        <v>585.44000000000005</v>
      </c>
      <c r="K9" s="14">
        <f t="shared" si="4"/>
        <v>45</v>
      </c>
      <c r="L9" s="15">
        <f>DATA!G8</f>
        <v>45</v>
      </c>
      <c r="M9" s="35">
        <f t="shared" si="1"/>
        <v>7.6865263733260442E-2</v>
      </c>
    </row>
    <row r="10" spans="2:13" x14ac:dyDescent="0.25">
      <c r="B10" s="33">
        <f>DATA!A9</f>
        <v>41442</v>
      </c>
      <c r="C10" s="11">
        <f>DATA!B9</f>
        <v>1163</v>
      </c>
      <c r="D10" s="12">
        <f>DATA!C9</f>
        <v>201088</v>
      </c>
      <c r="E10" s="13">
        <f t="shared" si="0"/>
        <v>5.7835375556970084E-3</v>
      </c>
      <c r="F10" s="27">
        <f t="shared" si="2"/>
        <v>0.71169389509888226</v>
      </c>
      <c r="G10" s="15">
        <f>DATA!D9</f>
        <v>827.7</v>
      </c>
      <c r="H10" s="11">
        <f>DATA!E9</f>
        <v>2.1</v>
      </c>
      <c r="I10" s="12">
        <f>DATA!F9</f>
        <v>0</v>
      </c>
      <c r="J10" s="14">
        <f t="shared" si="3"/>
        <v>0</v>
      </c>
      <c r="K10" s="14">
        <f t="shared" si="4"/>
        <v>0</v>
      </c>
      <c r="L10" s="15">
        <f>DATA!G9</f>
        <v>0</v>
      </c>
      <c r="M10" s="35">
        <f t="shared" si="1"/>
        <v>0</v>
      </c>
    </row>
    <row r="11" spans="2:13" x14ac:dyDescent="0.25">
      <c r="B11" s="33">
        <f>DATA!A10</f>
        <v>41449</v>
      </c>
      <c r="C11" s="11">
        <f>DATA!B10</f>
        <v>349</v>
      </c>
      <c r="D11" s="12">
        <f>DATA!C10</f>
        <v>47939</v>
      </c>
      <c r="E11" s="13">
        <f t="shared" si="0"/>
        <v>7.2800851081582848E-3</v>
      </c>
      <c r="F11" s="27">
        <f t="shared" si="2"/>
        <v>0.76793696275071632</v>
      </c>
      <c r="G11" s="15">
        <f>DATA!D10</f>
        <v>268.01</v>
      </c>
      <c r="H11" s="11">
        <f>DATA!E10</f>
        <v>1.7</v>
      </c>
      <c r="I11" s="12">
        <f>DATA!F10</f>
        <v>0</v>
      </c>
      <c r="J11" s="14">
        <f t="shared" si="3"/>
        <v>0</v>
      </c>
      <c r="K11" s="14">
        <f t="shared" si="4"/>
        <v>0</v>
      </c>
      <c r="L11" s="15">
        <f>DATA!G10</f>
        <v>0</v>
      </c>
      <c r="M11" s="35">
        <f t="shared" si="1"/>
        <v>0</v>
      </c>
    </row>
    <row r="12" spans="2:13" ht="15.75" thickBot="1" x14ac:dyDescent="0.3">
      <c r="B12" s="33">
        <f>DATA!A13</f>
        <v>41470</v>
      </c>
      <c r="C12" s="16">
        <f>DATA!B11</f>
        <v>570</v>
      </c>
      <c r="D12" s="17">
        <f>DATA!C11</f>
        <v>95336</v>
      </c>
      <c r="E12" s="18">
        <f t="shared" ref="E12" si="5">C12/D12</f>
        <v>5.9788537383569694E-3</v>
      </c>
      <c r="F12" s="28">
        <f t="shared" ref="F12" si="6">IFERROR(G12/C12,0)</f>
        <v>0.67719298245614035</v>
      </c>
      <c r="G12" s="20">
        <f>DATA!D11</f>
        <v>386</v>
      </c>
      <c r="H12" s="16">
        <f>DATA!E11</f>
        <v>1.9</v>
      </c>
      <c r="I12" s="17">
        <f>DATA!F11</f>
        <v>0</v>
      </c>
      <c r="J12" s="19">
        <f t="shared" si="3"/>
        <v>0</v>
      </c>
      <c r="K12" s="19">
        <f t="shared" ref="K12" si="7">IFERROR(L12/I12,0)</f>
        <v>0</v>
      </c>
      <c r="L12" s="20">
        <f>DATA!G11</f>
        <v>0</v>
      </c>
      <c r="M12" s="36">
        <f t="shared" ref="M12" si="8">L12/G12</f>
        <v>0</v>
      </c>
    </row>
    <row r="14" spans="2:13" ht="15.75" thickBot="1" x14ac:dyDescent="0.3"/>
    <row r="15" spans="2:13" ht="15.75" thickBot="1" x14ac:dyDescent="0.3">
      <c r="B15" s="21" t="s">
        <v>8</v>
      </c>
    </row>
    <row r="16" spans="2:13" ht="15.75" thickBot="1" x14ac:dyDescent="0.3">
      <c r="B16" s="29" t="s">
        <v>3</v>
      </c>
    </row>
  </sheetData>
  <sheetProtection sheet="1" objects="1" scenarios="1"/>
  <conditionalFormatting sqref="M3:M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16">
      <formula1>m</formula1>
    </dataValidation>
    <dataValidation type="list" allowBlank="1" showInputMessage="1" showErrorMessage="1" sqref="B15">
      <formula1>m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F7" sqref="F7"/>
    </sheetView>
  </sheetViews>
  <sheetFormatPr defaultRowHeight="15" x14ac:dyDescent="0.25"/>
  <cols>
    <col min="5" max="5" width="12.28515625" customWidth="1"/>
    <col min="7" max="7" width="11.140625" customWidth="1"/>
  </cols>
  <sheetData>
    <row r="1" spans="2:7" x14ac:dyDescent="0.25">
      <c r="B1" t="s">
        <v>0</v>
      </c>
      <c r="C1">
        <v>1</v>
      </c>
      <c r="F1" t="str">
        <f>'Weekly Report'!B15</f>
        <v>CPA</v>
      </c>
      <c r="G1" t="str">
        <f>'Weekly Report'!B16</f>
        <v>Cost</v>
      </c>
    </row>
    <row r="2" spans="2:7" x14ac:dyDescent="0.25">
      <c r="B2" t="s">
        <v>1</v>
      </c>
      <c r="C2">
        <f>C1+1</f>
        <v>2</v>
      </c>
      <c r="E2" s="1">
        <f>'Weekly Report'!B3</f>
        <v>41393</v>
      </c>
      <c r="F2">
        <f>VLOOKUP(E2,'Weekly Report'!$B$3:$M$12,VLOOKUP('Weekly Report'!$B$15,$B$1:$C$12,2,FALSE),FALSE)</f>
        <v>172.48750000000001</v>
      </c>
      <c r="G2">
        <f>VLOOKUP(E2,'Weekly Report'!$B$3:$M$12,VLOOKUP('Weekly Report'!$B$16,$B$1:$C$12,2,FALSE),FALSE)</f>
        <v>689.95</v>
      </c>
    </row>
    <row r="3" spans="2:7" x14ac:dyDescent="0.25">
      <c r="B3" t="s">
        <v>2</v>
      </c>
      <c r="C3">
        <f t="shared" ref="C3:C12" si="0">C2+1</f>
        <v>3</v>
      </c>
      <c r="E3" s="1">
        <f>'Weekly Report'!B4</f>
        <v>41400</v>
      </c>
      <c r="F3">
        <f>VLOOKUP(E3,'Weekly Report'!$B$3:$M$12,VLOOKUP('Weekly Report'!$B$15,$B$1:$C$12,2,FALSE),FALSE)</f>
        <v>362.45499999999998</v>
      </c>
      <c r="G3">
        <f>VLOOKUP(E3,'Weekly Report'!$B$3:$M$12,VLOOKUP('Weekly Report'!$B$16,$B$1:$C$12,2,FALSE),FALSE)</f>
        <v>724.91</v>
      </c>
    </row>
    <row r="4" spans="2:7" x14ac:dyDescent="0.25">
      <c r="B4" t="s">
        <v>7</v>
      </c>
      <c r="C4">
        <f t="shared" si="0"/>
        <v>4</v>
      </c>
      <c r="E4" s="1">
        <f>'Weekly Report'!B5</f>
        <v>41407</v>
      </c>
      <c r="F4">
        <f>VLOOKUP(E4,'Weekly Report'!$B$3:$M$12,VLOOKUP('Weekly Report'!$B$15,$B$1:$C$12,2,FALSE),FALSE)</f>
        <v>223.69000000000003</v>
      </c>
      <c r="G4">
        <f>VLOOKUP(E4,'Weekly Report'!$B$3:$M$12,VLOOKUP('Weekly Report'!$B$16,$B$1:$C$12,2,FALSE),FALSE)</f>
        <v>671.07</v>
      </c>
    </row>
    <row r="5" spans="2:7" x14ac:dyDescent="0.25">
      <c r="B5" t="s">
        <v>10</v>
      </c>
      <c r="C5">
        <f t="shared" si="0"/>
        <v>5</v>
      </c>
      <c r="D5" s="3"/>
      <c r="E5" s="1">
        <f>'Weekly Report'!B6</f>
        <v>41414</v>
      </c>
      <c r="F5">
        <f>VLOOKUP(E5,'Weekly Report'!$B$3:$M$12,VLOOKUP('Weekly Report'!$B$15,$B$1:$C$12,2,FALSE),FALSE)</f>
        <v>85.462000000000003</v>
      </c>
      <c r="G5">
        <f>VLOOKUP(E5,'Weekly Report'!$B$3:$M$12,VLOOKUP('Weekly Report'!$B$16,$B$1:$C$12,2,FALSE),FALSE)</f>
        <v>427.31</v>
      </c>
    </row>
    <row r="6" spans="2:7" x14ac:dyDescent="0.25">
      <c r="B6" t="s">
        <v>3</v>
      </c>
      <c r="C6">
        <f t="shared" si="0"/>
        <v>6</v>
      </c>
      <c r="E6" s="1">
        <f>'Weekly Report'!B7</f>
        <v>41421</v>
      </c>
      <c r="F6">
        <f>VLOOKUP(E6,'Weekly Report'!$B$3:$M$12,VLOOKUP('Weekly Report'!$B$15,$B$1:$C$12,2,FALSE),FALSE)</f>
        <v>0</v>
      </c>
      <c r="G6">
        <f>VLOOKUP(E6,'Weekly Report'!$B$3:$M$12,VLOOKUP('Weekly Report'!$B$16,$B$1:$C$12,2,FALSE),FALSE)</f>
        <v>412.23</v>
      </c>
    </row>
    <row r="7" spans="2:7" x14ac:dyDescent="0.25">
      <c r="B7" t="s">
        <v>4</v>
      </c>
      <c r="C7">
        <f t="shared" si="0"/>
        <v>7</v>
      </c>
      <c r="E7" s="1">
        <f>'Weekly Report'!B8</f>
        <v>41428</v>
      </c>
      <c r="F7">
        <f>VLOOKUP(E7,'Weekly Report'!$B$3:$M$12,VLOOKUP('Weekly Report'!$B$15,$B$1:$C$12,2,FALSE),FALSE)</f>
        <v>63.564999999999998</v>
      </c>
      <c r="G7">
        <f>VLOOKUP(E7,'Weekly Report'!$B$3:$M$12,VLOOKUP('Weekly Report'!$B$16,$B$1:$C$12,2,FALSE),FALSE)</f>
        <v>508.52</v>
      </c>
    </row>
    <row r="8" spans="2:7" x14ac:dyDescent="0.25">
      <c r="B8" t="s">
        <v>5</v>
      </c>
      <c r="C8">
        <f t="shared" si="0"/>
        <v>8</v>
      </c>
      <c r="E8" s="1">
        <f>'Weekly Report'!B9</f>
        <v>41435</v>
      </c>
      <c r="F8">
        <f>VLOOKUP(E8,'Weekly Report'!$B$3:$M$12,VLOOKUP('Weekly Report'!$B$15,$B$1:$C$12,2,FALSE),FALSE)</f>
        <v>585.44000000000005</v>
      </c>
      <c r="G8">
        <f>VLOOKUP(E8,'Weekly Report'!$B$3:$M$12,VLOOKUP('Weekly Report'!$B$16,$B$1:$C$12,2,FALSE),FALSE)</f>
        <v>585.44000000000005</v>
      </c>
    </row>
    <row r="9" spans="2:7" x14ac:dyDescent="0.25">
      <c r="B9" t="s">
        <v>8</v>
      </c>
      <c r="C9">
        <f t="shared" si="0"/>
        <v>9</v>
      </c>
      <c r="E9" s="1">
        <f>'Weekly Report'!B10</f>
        <v>41442</v>
      </c>
      <c r="F9">
        <f>VLOOKUP(E9,'Weekly Report'!$B$3:$M$12,VLOOKUP('Weekly Report'!$B$15,$B$1:$C$12,2,FALSE),FALSE)</f>
        <v>0</v>
      </c>
      <c r="G9">
        <f>VLOOKUP(E9,'Weekly Report'!$B$3:$M$12,VLOOKUP('Weekly Report'!$B$16,$B$1:$C$12,2,FALSE),FALSE)</f>
        <v>827.7</v>
      </c>
    </row>
    <row r="10" spans="2:7" x14ac:dyDescent="0.25">
      <c r="B10" t="s">
        <v>11</v>
      </c>
      <c r="C10">
        <f t="shared" si="0"/>
        <v>10</v>
      </c>
      <c r="E10" s="1">
        <f>'Weekly Report'!B11</f>
        <v>41449</v>
      </c>
      <c r="F10">
        <f>VLOOKUP(E10,'Weekly Report'!$B$3:$M$12,VLOOKUP('Weekly Report'!$B$15,$B$1:$C$12,2,FALSE),FALSE)</f>
        <v>0</v>
      </c>
      <c r="G10">
        <f>VLOOKUP(E10,'Weekly Report'!$B$3:$M$12,VLOOKUP('Weekly Report'!$B$16,$B$1:$C$12,2,FALSE),FALSE)</f>
        <v>268.01</v>
      </c>
    </row>
    <row r="11" spans="2:7" x14ac:dyDescent="0.25">
      <c r="B11" t="s">
        <v>6</v>
      </c>
      <c r="C11">
        <f t="shared" si="0"/>
        <v>11</v>
      </c>
      <c r="E11" s="1">
        <f>'Weekly Report'!B12</f>
        <v>41470</v>
      </c>
      <c r="F11">
        <f>VLOOKUP(E11,'Weekly Report'!$B$3:$M$12,VLOOKUP('Weekly Report'!$B$15,$B$1:$C$12,2,FALSE),FALSE)</f>
        <v>0</v>
      </c>
      <c r="G11">
        <f>VLOOKUP(E11,'Weekly Report'!$B$3:$M$12,VLOOKUP('Weekly Report'!$B$16,$B$1:$C$12,2,FALSE),FALSE)</f>
        <v>386</v>
      </c>
    </row>
    <row r="12" spans="2:7" x14ac:dyDescent="0.25">
      <c r="B12" t="s">
        <v>9</v>
      </c>
      <c r="C12">
        <f t="shared" si="0"/>
        <v>12</v>
      </c>
    </row>
    <row r="18" spans="2:2" x14ac:dyDescent="0.25">
      <c r="B18" s="1"/>
    </row>
    <row r="19" spans="2:2" x14ac:dyDescent="0.25">
      <c r="B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Weekly Report</vt:lpstr>
      <vt:lpstr>Graphs</vt:lpstr>
      <vt:lpstr>Sheet1</vt:lpstr>
      <vt:lpstr>m</vt:lpstr>
      <vt:lpstr>metrics</vt:lpstr>
      <vt:lpstr>Metricslist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JayStampfl</dc:creator>
  <cp:lastModifiedBy>JayStampfl</cp:lastModifiedBy>
  <dcterms:created xsi:type="dcterms:W3CDTF">2013-09-11T01:29:01Z</dcterms:created>
  <dcterms:modified xsi:type="dcterms:W3CDTF">2013-09-27T20:29:40Z</dcterms:modified>
</cp:coreProperties>
</file>